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760"/>
  </bookViews>
  <sheets>
    <sheet name="Programação de estudo" sheetId="2" r:id="rId1"/>
  </sheets>
  <definedNames>
    <definedName name="Exerciocios_Caderno___FETRANSP">'Programação de estudo'!$O$28</definedName>
    <definedName name="Friday">'Programação de estudo'!$E$41:$L$41</definedName>
    <definedName name="Monday">'Programação de estudo'!$E$44</definedName>
    <definedName name="ok">'Programação de estudo'!$M$20</definedName>
  </definedNames>
  <calcPr calcId="125725"/>
</workbook>
</file>

<file path=xl/calcChain.xml><?xml version="1.0" encoding="utf-8"?>
<calcChain xmlns="http://schemas.openxmlformats.org/spreadsheetml/2006/main">
  <c r="C17" i="2"/>
  <c r="C18" s="1"/>
  <c r="C19" s="1"/>
  <c r="R6"/>
  <c r="R7"/>
  <c r="R8"/>
  <c r="R9"/>
  <c r="R10"/>
  <c r="R11"/>
  <c r="R12"/>
  <c r="R5"/>
  <c r="C15"/>
  <c r="D16"/>
  <c r="D17"/>
  <c r="D19" l="1"/>
  <c r="C20"/>
  <c r="D18"/>
  <c r="D7"/>
  <c r="D11"/>
  <c r="D9"/>
  <c r="D12"/>
  <c r="D6"/>
  <c r="D8"/>
  <c r="D5"/>
  <c r="D10"/>
  <c r="C21" l="1"/>
  <c r="D20"/>
  <c r="Q5"/>
  <c r="S5"/>
  <c r="M5" s="1"/>
  <c r="O5" s="1"/>
  <c r="Q6"/>
  <c r="S6"/>
  <c r="M6" s="1"/>
  <c r="O6" s="1"/>
  <c r="Q9"/>
  <c r="Q7"/>
  <c r="Q10"/>
  <c r="S10"/>
  <c r="M10" s="1"/>
  <c r="O10" s="1"/>
  <c r="Q8"/>
  <c r="S8"/>
  <c r="M8" s="1"/>
  <c r="O8" s="1"/>
  <c r="Q12"/>
  <c r="S12"/>
  <c r="M12" s="1"/>
  <c r="Q11"/>
  <c r="S7"/>
  <c r="M7" s="1"/>
  <c r="O7" s="1"/>
  <c r="S11"/>
  <c r="M11" s="1"/>
  <c r="O11" s="1"/>
  <c r="S9"/>
  <c r="M9" s="1"/>
  <c r="O9" s="1"/>
  <c r="D21" l="1"/>
  <c r="C22"/>
  <c r="C23" l="1"/>
  <c r="D22"/>
  <c r="C24" l="1"/>
  <c r="D23"/>
  <c r="C25" l="1"/>
  <c r="D24"/>
  <c r="C26" l="1"/>
  <c r="D25"/>
  <c r="C27" l="1"/>
  <c r="D26"/>
  <c r="C28" l="1"/>
  <c r="D27"/>
  <c r="C29" l="1"/>
  <c r="D28"/>
  <c r="C30" l="1"/>
  <c r="D29"/>
  <c r="C31" l="1"/>
  <c r="D30"/>
  <c r="C32" l="1"/>
  <c r="D31"/>
  <c r="C33" l="1"/>
  <c r="D32"/>
  <c r="C34" l="1"/>
  <c r="D33"/>
  <c r="C35" l="1"/>
  <c r="D34"/>
  <c r="C36" l="1"/>
  <c r="D35"/>
  <c r="C37" l="1"/>
  <c r="D36"/>
  <c r="C38" l="1"/>
  <c r="D37"/>
  <c r="C39" l="1"/>
  <c r="D38"/>
  <c r="C40" l="1"/>
  <c r="D39"/>
  <c r="C41" l="1"/>
  <c r="D40"/>
  <c r="C42" l="1"/>
  <c r="D41"/>
  <c r="C43" l="1"/>
  <c r="D42"/>
  <c r="C44" l="1"/>
  <c r="D43"/>
  <c r="C45" l="1"/>
  <c r="D44"/>
  <c r="C46" l="1"/>
  <c r="D45"/>
  <c r="C47" l="1"/>
  <c r="D46"/>
  <c r="C48" l="1"/>
  <c r="D47"/>
  <c r="C49" l="1"/>
  <c r="D48"/>
  <c r="C50" l="1"/>
  <c r="D50" s="1"/>
  <c r="D49"/>
</calcChain>
</file>

<file path=xl/sharedStrings.xml><?xml version="1.0" encoding="utf-8"?>
<sst xmlns="http://schemas.openxmlformats.org/spreadsheetml/2006/main" count="343" uniqueCount="90">
  <si>
    <t>Disciplina</t>
  </si>
  <si>
    <t>Média</t>
  </si>
  <si>
    <t>Faltas</t>
  </si>
  <si>
    <t>Limite</t>
  </si>
  <si>
    <t>  APURB</t>
  </si>
  <si>
    <t>  20</t>
  </si>
  <si>
    <t>  FETRANSP</t>
  </si>
  <si>
    <t>  40</t>
  </si>
  <si>
    <t>  GAENG</t>
  </si>
  <si>
    <t>  MATCONS1</t>
  </si>
  <si>
    <t>  PROJED</t>
  </si>
  <si>
    <t>  RESMAT</t>
  </si>
  <si>
    <t>  SEGTRAB</t>
  </si>
  <si>
    <t>  CDI2</t>
  </si>
  <si>
    <t>Nota</t>
  </si>
  <si>
    <t>Trab / Lab</t>
  </si>
  <si>
    <t>Pontos Extras</t>
  </si>
  <si>
    <t>Preciso Prova Semestral</t>
  </si>
  <si>
    <t>Falta Média Anual</t>
  </si>
  <si>
    <t>% de acerto que devo ter</t>
  </si>
  <si>
    <t>Média Anual</t>
  </si>
  <si>
    <t>Média Final</t>
  </si>
  <si>
    <t>Programação Estudo</t>
  </si>
  <si>
    <t>07:30 - 9:00</t>
  </si>
  <si>
    <t>9:00 - 10:30</t>
  </si>
  <si>
    <t>MANHÃ</t>
  </si>
  <si>
    <t>TARDE</t>
  </si>
  <si>
    <t>12:30 - 13:30</t>
  </si>
  <si>
    <t>16:00 - 19:00</t>
  </si>
  <si>
    <t>21:00 - 23:00</t>
  </si>
  <si>
    <t>19:00 - 21:00</t>
  </si>
  <si>
    <t>10:50 - 11:50</t>
  </si>
  <si>
    <t>Relatório FETRANSP</t>
  </si>
  <si>
    <t>ok</t>
  </si>
  <si>
    <t>x</t>
  </si>
  <si>
    <t xml:space="preserve"> - </t>
  </si>
  <si>
    <t>Leitura conc - MATCON</t>
  </si>
  <si>
    <t>Prova - FETRANSP</t>
  </si>
  <si>
    <t>Prova - SEGTRAB</t>
  </si>
  <si>
    <t>Prova - CDI II</t>
  </si>
  <si>
    <t>Apresentação -MATCON</t>
  </si>
  <si>
    <t>Programação Provas</t>
  </si>
  <si>
    <t>T- TTC</t>
  </si>
  <si>
    <t>Livre</t>
  </si>
  <si>
    <t>Prova - RESMAT</t>
  </si>
  <si>
    <t>Prova - ARPURB</t>
  </si>
  <si>
    <t>Prova - MATCON</t>
  </si>
  <si>
    <t>2o SEMESTRE</t>
  </si>
  <si>
    <t>1o SEMESTRE</t>
  </si>
  <si>
    <t>Nota Ganha até agora *0,6</t>
  </si>
  <si>
    <t>Reunião Monica - CSR</t>
  </si>
  <si>
    <t>Trabalho - MATCON</t>
  </si>
  <si>
    <t>Terminar - PROJED</t>
  </si>
  <si>
    <t>Futebol</t>
  </si>
  <si>
    <t>Resumo Caderno - RESMAT</t>
  </si>
  <si>
    <t>Ler livro concreto leve - MATCON</t>
  </si>
  <si>
    <t>Revisão e Leitura trabalho - MATCON</t>
  </si>
  <si>
    <t>Futebol TTC / Relatório - FETRANSP</t>
  </si>
  <si>
    <t>Exerciocios Caderno - FETRANSP</t>
  </si>
  <si>
    <t>Ler Livro FOX, exercicios resolvidos - FETRANSP</t>
  </si>
  <si>
    <t>Ler apostilas selecionadas - FETRANSP</t>
  </si>
  <si>
    <t>Tirar duvidas com professor</t>
  </si>
  <si>
    <t>Tirar duvidas - CDI II</t>
  </si>
  <si>
    <t>Leitura apostila -SEGTRAB</t>
  </si>
  <si>
    <t>Exercicios CDI II</t>
  </si>
  <si>
    <t>Estudar para prova - FETRANSP</t>
  </si>
  <si>
    <t>Lista de Exercicios - RESMAT</t>
  </si>
  <si>
    <t>Estudar para prova - CDI II</t>
  </si>
  <si>
    <t>Estudar para prova - SEGTRAB</t>
  </si>
  <si>
    <t>Arrumar Matéria para estudar  - RESMAT</t>
  </si>
  <si>
    <t>Ler resumo caderno - RESMAT</t>
  </si>
  <si>
    <t>Estudar para prova - RESMAT</t>
  </si>
  <si>
    <t>T- TTC / Lista dos Livro que vou usar - MATCON</t>
  </si>
  <si>
    <t>Pegar os Livros -MATCON</t>
  </si>
  <si>
    <t>Programação da Matéria de estudo (Assuntos, Temas, sequenciar e separar material)- MATCON</t>
  </si>
  <si>
    <t>PROG. - MATCON</t>
  </si>
  <si>
    <t>Arrumar material possivel de todas as matérias para estudar - Lista no Word resumo, livros etc.</t>
  </si>
  <si>
    <t>Arrumar material para estudar - APURB</t>
  </si>
  <si>
    <t>Estudar para prova - ARPURB</t>
  </si>
  <si>
    <t>Estudar para prova - MATCON</t>
  </si>
  <si>
    <t>FIM</t>
  </si>
  <si>
    <t>Trabalho - MATCON / PROGRAMAÇÃO</t>
  </si>
  <si>
    <t>CANCEL</t>
  </si>
  <si>
    <t>N</t>
  </si>
  <si>
    <t>Pegar livro FOX, Fazer exercicio lista - FETRANSP</t>
  </si>
  <si>
    <t>NOITE</t>
  </si>
  <si>
    <t>ALMOÇO</t>
  </si>
  <si>
    <t>MADRUGADA</t>
  </si>
  <si>
    <t>Prova Final</t>
  </si>
  <si>
    <t>Prov Intermediaria</t>
  </si>
</sst>
</file>

<file path=xl/styles.xml><?xml version="1.0" encoding="utf-8"?>
<styleSheet xmlns="http://schemas.openxmlformats.org/spreadsheetml/2006/main">
  <numFmts count="3">
    <numFmt numFmtId="165" formatCode="dd/mm/yy;@"/>
    <numFmt numFmtId="166" formatCode="dddd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name val="Verdana"/>
      <family val="2"/>
    </font>
    <font>
      <b/>
      <sz val="9"/>
      <color theme="1"/>
      <name val="Verdana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Verdana"/>
      <family val="2"/>
    </font>
    <font>
      <sz val="11"/>
      <color theme="3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left"/>
    </xf>
    <xf numFmtId="0" fontId="0" fillId="0" borderId="8" xfId="0" applyFill="1" applyBorder="1" applyAlignment="1">
      <alignment shrinkToFit="1"/>
    </xf>
    <xf numFmtId="0" fontId="0" fillId="0" borderId="9" xfId="0" applyFill="1" applyBorder="1" applyAlignment="1">
      <alignment shrinkToFit="1"/>
    </xf>
    <xf numFmtId="0" fontId="0" fillId="0" borderId="10" xfId="0" applyFill="1" applyBorder="1" applyAlignment="1">
      <alignment shrinkToFit="1"/>
    </xf>
    <xf numFmtId="0" fontId="0" fillId="0" borderId="11" xfId="0" applyFill="1" applyBorder="1" applyAlignment="1">
      <alignment shrinkToFit="1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shrinkToFit="1"/>
    </xf>
    <xf numFmtId="165" fontId="0" fillId="0" borderId="1" xfId="0" applyNumberFormat="1" applyFill="1" applyBorder="1" applyAlignment="1">
      <alignment horizontal="center" shrinkToFit="1"/>
    </xf>
    <xf numFmtId="166" fontId="0" fillId="0" borderId="2" xfId="0" applyNumberFormat="1" applyFill="1" applyBorder="1" applyAlignment="1">
      <alignment horizontal="center" shrinkToFit="1"/>
    </xf>
    <xf numFmtId="0" fontId="0" fillId="0" borderId="6" xfId="0" applyFill="1" applyBorder="1" applyAlignment="1">
      <alignment shrinkToFit="1"/>
    </xf>
    <xf numFmtId="0" fontId="0" fillId="0" borderId="7" xfId="0" applyFill="1" applyBorder="1" applyAlignment="1">
      <alignment shrinkToFit="1"/>
    </xf>
    <xf numFmtId="0" fontId="0" fillId="0" borderId="12" xfId="0" applyFill="1" applyBorder="1" applyAlignment="1">
      <alignment shrinkToFit="1"/>
    </xf>
    <xf numFmtId="0" fontId="7" fillId="0" borderId="0" xfId="0" applyFont="1" applyFill="1"/>
    <xf numFmtId="0" fontId="0" fillId="0" borderId="18" xfId="0" applyFill="1" applyBorder="1" applyAlignment="1">
      <alignment shrinkToFit="1"/>
    </xf>
    <xf numFmtId="0" fontId="0" fillId="0" borderId="19" xfId="0" applyFill="1" applyBorder="1" applyAlignment="1">
      <alignment shrinkToFit="1"/>
    </xf>
    <xf numFmtId="0" fontId="0" fillId="0" borderId="20" xfId="0" applyFill="1" applyBorder="1" applyAlignment="1">
      <alignment shrinkToFit="1"/>
    </xf>
    <xf numFmtId="166" fontId="0" fillId="0" borderId="22" xfId="0" applyNumberFormat="1" applyFill="1" applyBorder="1" applyAlignment="1">
      <alignment horizontal="center" shrinkToFit="1"/>
    </xf>
    <xf numFmtId="166" fontId="0" fillId="0" borderId="24" xfId="0" applyNumberFormat="1" applyFill="1" applyBorder="1" applyAlignment="1">
      <alignment horizont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shrinkToFit="1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left" shrinkToFit="1"/>
    </xf>
    <xf numFmtId="0" fontId="4" fillId="0" borderId="27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4" fillId="0" borderId="31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2" fontId="4" fillId="0" borderId="31" xfId="0" applyNumberFormat="1" applyFont="1" applyFill="1" applyBorder="1" applyAlignment="1">
      <alignment horizontal="center" wrapText="1"/>
    </xf>
    <xf numFmtId="2" fontId="4" fillId="0" borderId="24" xfId="0" applyNumberFormat="1" applyFont="1" applyFill="1" applyBorder="1" applyAlignment="1">
      <alignment horizontal="center" wrapText="1"/>
    </xf>
    <xf numFmtId="9" fontId="4" fillId="0" borderId="31" xfId="1" applyFont="1" applyFill="1" applyBorder="1" applyAlignment="1">
      <alignment horizontal="center" wrapText="1"/>
    </xf>
    <xf numFmtId="9" fontId="4" fillId="0" borderId="24" xfId="1" applyFont="1" applyFill="1" applyBorder="1" applyAlignment="1">
      <alignment horizontal="center" wrapText="1"/>
    </xf>
    <xf numFmtId="2" fontId="9" fillId="0" borderId="29" xfId="0" applyNumberFormat="1" applyFont="1" applyFill="1" applyBorder="1" applyAlignment="1">
      <alignment horizontal="center" wrapText="1"/>
    </xf>
    <xf numFmtId="2" fontId="9" fillId="0" borderId="23" xfId="0" applyNumberFormat="1" applyFont="1" applyFill="1" applyBorder="1" applyAlignment="1">
      <alignment horizontal="center" wrapText="1"/>
    </xf>
    <xf numFmtId="9" fontId="9" fillId="0" borderId="29" xfId="1" applyFont="1" applyFill="1" applyBorder="1" applyAlignment="1">
      <alignment horizontal="center" wrapText="1"/>
    </xf>
    <xf numFmtId="9" fontId="9" fillId="0" borderId="23" xfId="1" applyFont="1" applyFill="1" applyBorder="1" applyAlignment="1">
      <alignment horizontal="center" wrapText="1"/>
    </xf>
    <xf numFmtId="0" fontId="7" fillId="0" borderId="31" xfId="0" applyFont="1" applyFill="1" applyBorder="1"/>
    <xf numFmtId="0" fontId="7" fillId="0" borderId="24" xfId="0" applyFont="1" applyFill="1" applyBorder="1"/>
    <xf numFmtId="167" fontId="4" fillId="0" borderId="23" xfId="0" applyNumberFormat="1" applyFont="1" applyFill="1" applyBorder="1" applyAlignment="1">
      <alignment horizontal="center" wrapText="1"/>
    </xf>
    <xf numFmtId="167" fontId="4" fillId="0" borderId="29" xfId="0" applyNumberFormat="1" applyFont="1" applyFill="1" applyBorder="1" applyAlignment="1">
      <alignment horizontal="center" wrapText="1"/>
    </xf>
    <xf numFmtId="165" fontId="10" fillId="0" borderId="21" xfId="0" applyNumberFormat="1" applyFont="1" applyFill="1" applyBorder="1" applyAlignment="1">
      <alignment horizontal="center" shrinkToFit="1"/>
    </xf>
    <xf numFmtId="165" fontId="10" fillId="0" borderId="23" xfId="0" applyNumberFormat="1" applyFont="1" applyFill="1" applyBorder="1" applyAlignment="1">
      <alignment horizontal="center" shrinkToFit="1"/>
    </xf>
    <xf numFmtId="165" fontId="10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20" fontId="0" fillId="0" borderId="13" xfId="0" applyNumberFormat="1" applyFill="1" applyBorder="1" applyAlignment="1">
      <alignment horizontal="center"/>
    </xf>
    <xf numFmtId="20" fontId="0" fillId="0" borderId="14" xfId="0" applyNumberFormat="1" applyFill="1" applyBorder="1" applyAlignment="1">
      <alignment horizontal="center"/>
    </xf>
    <xf numFmtId="20" fontId="0" fillId="0" borderId="15" xfId="0" applyNumberForma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B1:W51"/>
  <sheetViews>
    <sheetView showGridLines="0" tabSelected="1" workbookViewId="0">
      <pane ySplit="15" topLeftCell="A16" activePane="bottomLeft" state="frozen"/>
      <selection pane="bottomLeft" activeCell="M4" sqref="M4:N4"/>
    </sheetView>
  </sheetViews>
  <sheetFormatPr defaultRowHeight="15"/>
  <cols>
    <col min="1" max="1" width="0.5703125" style="1" customWidth="1"/>
    <col min="2" max="2" width="8.7109375" style="1" customWidth="1"/>
    <col min="3" max="4" width="11.7109375" style="1" customWidth="1"/>
    <col min="5" max="5" width="12.140625" style="1" customWidth="1"/>
    <col min="6" max="6" width="2.7109375" style="1" customWidth="1"/>
    <col min="7" max="7" width="12.7109375" style="1" customWidth="1"/>
    <col min="8" max="8" width="2.7109375" style="1" customWidth="1"/>
    <col min="9" max="9" width="10.7109375" style="1" customWidth="1"/>
    <col min="10" max="10" width="2.7109375" style="1" customWidth="1"/>
    <col min="11" max="11" width="11.42578125" style="1" customWidth="1"/>
    <col min="12" max="12" width="2.7109375" style="1" customWidth="1"/>
    <col min="13" max="13" width="15.42578125" style="1" bestFit="1" customWidth="1"/>
    <col min="14" max="14" width="2.7109375" style="1" customWidth="1"/>
    <col min="15" max="15" width="13.7109375" style="1" customWidth="1"/>
    <col min="16" max="16" width="2.7109375" style="1" customWidth="1"/>
    <col min="17" max="17" width="12.42578125" style="1" customWidth="1"/>
    <col min="18" max="18" width="2.7109375" style="1" customWidth="1"/>
    <col min="19" max="19" width="11.7109375" style="1" bestFit="1" customWidth="1"/>
    <col min="20" max="16384" width="9.140625" style="1"/>
  </cols>
  <sheetData>
    <row r="1" spans="2:23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4"/>
      <c r="V1" s="4"/>
    </row>
    <row r="2" spans="2:23">
      <c r="B2" s="4"/>
      <c r="C2" s="2"/>
      <c r="D2" s="2"/>
      <c r="E2" s="2"/>
      <c r="F2" s="2"/>
      <c r="G2" s="2">
        <v>10</v>
      </c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4"/>
      <c r="V2" s="4"/>
    </row>
    <row r="3" spans="2:23" ht="15" customHeight="1">
      <c r="B3" s="7"/>
      <c r="C3" s="55" t="s">
        <v>48</v>
      </c>
      <c r="D3" s="56"/>
      <c r="E3" s="69" t="s">
        <v>47</v>
      </c>
      <c r="F3" s="70"/>
      <c r="G3" s="70"/>
      <c r="H3" s="70"/>
      <c r="I3" s="70"/>
      <c r="J3" s="70"/>
      <c r="K3" s="70"/>
      <c r="L3" s="70"/>
      <c r="M3" s="70"/>
      <c r="N3" s="71"/>
      <c r="O3" s="5"/>
      <c r="P3" s="9"/>
      <c r="Q3" s="5"/>
      <c r="R3" s="5"/>
      <c r="S3" s="6"/>
      <c r="T3" s="6"/>
      <c r="U3" s="7"/>
      <c r="V3" s="7"/>
    </row>
    <row r="4" spans="2:23" s="8" customFormat="1" ht="30">
      <c r="B4" s="28" t="s">
        <v>0</v>
      </c>
      <c r="C4" s="29" t="s">
        <v>14</v>
      </c>
      <c r="D4" s="29" t="s">
        <v>1</v>
      </c>
      <c r="E4" s="65" t="s">
        <v>15</v>
      </c>
      <c r="F4" s="66"/>
      <c r="G4" s="65" t="s">
        <v>89</v>
      </c>
      <c r="H4" s="66"/>
      <c r="I4" s="65" t="s">
        <v>16</v>
      </c>
      <c r="J4" s="66"/>
      <c r="K4" s="65" t="s">
        <v>88</v>
      </c>
      <c r="L4" s="66"/>
      <c r="M4" s="67" t="s">
        <v>17</v>
      </c>
      <c r="N4" s="68"/>
      <c r="O4" s="67" t="s">
        <v>19</v>
      </c>
      <c r="P4" s="68"/>
      <c r="Q4" s="65" t="s">
        <v>49</v>
      </c>
      <c r="R4" s="66"/>
      <c r="S4" s="29" t="s">
        <v>18</v>
      </c>
      <c r="T4" s="29" t="s">
        <v>20</v>
      </c>
      <c r="U4" s="29" t="s">
        <v>21</v>
      </c>
      <c r="V4" s="29" t="s">
        <v>2</v>
      </c>
      <c r="W4" s="29" t="s">
        <v>3</v>
      </c>
    </row>
    <row r="5" spans="2:23">
      <c r="B5" s="30" t="s">
        <v>13</v>
      </c>
      <c r="C5" s="31">
        <v>5</v>
      </c>
      <c r="D5" s="31">
        <f t="shared" ref="D5:D12" si="0">C5*0.4</f>
        <v>2</v>
      </c>
      <c r="E5" s="36"/>
      <c r="F5" s="38"/>
      <c r="G5" s="36">
        <v>3.5</v>
      </c>
      <c r="H5" s="38"/>
      <c r="I5" s="36"/>
      <c r="J5" s="38"/>
      <c r="K5" s="36">
        <v>10</v>
      </c>
      <c r="L5" s="38"/>
      <c r="M5" s="44">
        <f>S5/0.6*2</f>
        <v>6.333333333333333</v>
      </c>
      <c r="N5" s="40"/>
      <c r="O5" s="46">
        <f t="shared" ref="O5:O11" si="1">M5/K5</f>
        <v>0.6333333333333333</v>
      </c>
      <c r="P5" s="42"/>
      <c r="Q5" s="36">
        <f>(E5+G5+I5)*0.6+D5</f>
        <v>4.0999999999999996</v>
      </c>
      <c r="R5" s="48">
        <f>(E5+G5+I5)*0.6</f>
        <v>2.1</v>
      </c>
      <c r="S5" s="31">
        <f>6-D5-R5</f>
        <v>1.9</v>
      </c>
      <c r="T5" s="31"/>
      <c r="U5" s="31"/>
      <c r="V5" s="32">
        <v>14</v>
      </c>
      <c r="W5" s="32" t="s">
        <v>5</v>
      </c>
    </row>
    <row r="6" spans="2:23">
      <c r="B6" s="30" t="s">
        <v>11</v>
      </c>
      <c r="C6" s="31">
        <v>6</v>
      </c>
      <c r="D6" s="31">
        <f t="shared" si="0"/>
        <v>2.4000000000000004</v>
      </c>
      <c r="E6" s="36"/>
      <c r="F6" s="38"/>
      <c r="G6" s="36"/>
      <c r="H6" s="38"/>
      <c r="I6" s="36"/>
      <c r="J6" s="38"/>
      <c r="K6" s="36">
        <v>10</v>
      </c>
      <c r="L6" s="38"/>
      <c r="M6" s="44">
        <f t="shared" ref="M6:M12" si="2">S6/0.6</f>
        <v>6</v>
      </c>
      <c r="N6" s="40"/>
      <c r="O6" s="46">
        <f t="shared" si="1"/>
        <v>0.6</v>
      </c>
      <c r="P6" s="42"/>
      <c r="Q6" s="36">
        <f t="shared" ref="Q6:Q12" si="3">(E6+G6+I6)*0.6+D6</f>
        <v>2.4000000000000004</v>
      </c>
      <c r="R6" s="48">
        <f t="shared" ref="R6:R12" si="4">(E6+G6+I6)*0.6</f>
        <v>0</v>
      </c>
      <c r="S6" s="31">
        <f t="shared" ref="S6:S12" si="5">6-D6-R6</f>
        <v>3.5999999999999996</v>
      </c>
      <c r="T6" s="31"/>
      <c r="U6" s="31"/>
      <c r="V6" s="32">
        <v>8</v>
      </c>
      <c r="W6" s="32" t="s">
        <v>5</v>
      </c>
    </row>
    <row r="7" spans="2:23">
      <c r="B7" s="30" t="s">
        <v>6</v>
      </c>
      <c r="C7" s="31">
        <v>5.5</v>
      </c>
      <c r="D7" s="31">
        <f t="shared" si="0"/>
        <v>2.2000000000000002</v>
      </c>
      <c r="E7" s="36">
        <v>3.8</v>
      </c>
      <c r="F7" s="38"/>
      <c r="G7" s="36"/>
      <c r="H7" s="38"/>
      <c r="I7" s="36"/>
      <c r="J7" s="38"/>
      <c r="K7" s="36">
        <v>6</v>
      </c>
      <c r="L7" s="38"/>
      <c r="M7" s="44">
        <f t="shared" si="2"/>
        <v>2.5333333333333337</v>
      </c>
      <c r="N7" s="40"/>
      <c r="O7" s="46">
        <f t="shared" si="1"/>
        <v>0.42222222222222228</v>
      </c>
      <c r="P7" s="42"/>
      <c r="Q7" s="36">
        <f t="shared" si="3"/>
        <v>4.4800000000000004</v>
      </c>
      <c r="R7" s="48">
        <f t="shared" si="4"/>
        <v>2.2799999999999998</v>
      </c>
      <c r="S7" s="31">
        <f t="shared" si="5"/>
        <v>1.52</v>
      </c>
      <c r="T7" s="31"/>
      <c r="U7" s="31"/>
      <c r="V7" s="32">
        <v>2</v>
      </c>
      <c r="W7" s="32" t="s">
        <v>5</v>
      </c>
    </row>
    <row r="8" spans="2:23">
      <c r="B8" s="30" t="s">
        <v>12</v>
      </c>
      <c r="C8" s="31">
        <v>5.5</v>
      </c>
      <c r="D8" s="31">
        <f t="shared" si="0"/>
        <v>2.2000000000000002</v>
      </c>
      <c r="E8" s="36">
        <v>3.8</v>
      </c>
      <c r="F8" s="38"/>
      <c r="G8" s="36"/>
      <c r="H8" s="38"/>
      <c r="I8" s="36"/>
      <c r="J8" s="38"/>
      <c r="K8" s="36">
        <v>6</v>
      </c>
      <c r="L8" s="38"/>
      <c r="M8" s="44">
        <f t="shared" si="2"/>
        <v>2.5333333333333337</v>
      </c>
      <c r="N8" s="40"/>
      <c r="O8" s="46">
        <f t="shared" si="1"/>
        <v>0.42222222222222228</v>
      </c>
      <c r="P8" s="42"/>
      <c r="Q8" s="36">
        <f t="shared" si="3"/>
        <v>4.4800000000000004</v>
      </c>
      <c r="R8" s="48">
        <f t="shared" si="4"/>
        <v>2.2799999999999998</v>
      </c>
      <c r="S8" s="31">
        <f t="shared" si="5"/>
        <v>1.52</v>
      </c>
      <c r="T8" s="31"/>
      <c r="U8" s="31"/>
      <c r="V8" s="32">
        <v>10</v>
      </c>
      <c r="W8" s="32" t="s">
        <v>7</v>
      </c>
    </row>
    <row r="9" spans="2:23">
      <c r="B9" s="30" t="s">
        <v>9</v>
      </c>
      <c r="C9" s="31">
        <v>6.5</v>
      </c>
      <c r="D9" s="31">
        <f t="shared" si="0"/>
        <v>2.6</v>
      </c>
      <c r="E9" s="36">
        <v>3</v>
      </c>
      <c r="F9" s="38"/>
      <c r="G9" s="36">
        <v>1</v>
      </c>
      <c r="H9" s="38"/>
      <c r="I9" s="36"/>
      <c r="J9" s="38"/>
      <c r="K9" s="36">
        <v>4</v>
      </c>
      <c r="L9" s="38"/>
      <c r="M9" s="44">
        <f t="shared" si="2"/>
        <v>1.6666666666666667</v>
      </c>
      <c r="N9" s="40"/>
      <c r="O9" s="46">
        <f t="shared" si="1"/>
        <v>0.41666666666666669</v>
      </c>
      <c r="P9" s="42"/>
      <c r="Q9" s="36">
        <f t="shared" si="3"/>
        <v>5</v>
      </c>
      <c r="R9" s="48">
        <f t="shared" si="4"/>
        <v>2.4</v>
      </c>
      <c r="S9" s="31">
        <f t="shared" si="5"/>
        <v>1</v>
      </c>
      <c r="T9" s="31"/>
      <c r="U9" s="31"/>
      <c r="V9" s="32">
        <v>12</v>
      </c>
      <c r="W9" s="32" t="s">
        <v>5</v>
      </c>
    </row>
    <row r="10" spans="2:23">
      <c r="B10" s="30" t="s">
        <v>4</v>
      </c>
      <c r="C10" s="31">
        <v>7</v>
      </c>
      <c r="D10" s="31">
        <f t="shared" si="0"/>
        <v>2.8000000000000003</v>
      </c>
      <c r="E10" s="36">
        <v>4</v>
      </c>
      <c r="F10" s="38"/>
      <c r="G10" s="36"/>
      <c r="H10" s="38"/>
      <c r="I10" s="36"/>
      <c r="J10" s="38"/>
      <c r="K10" s="36">
        <v>6</v>
      </c>
      <c r="L10" s="38"/>
      <c r="M10" s="44">
        <f t="shared" si="2"/>
        <v>1.333333333333333</v>
      </c>
      <c r="N10" s="40"/>
      <c r="O10" s="46">
        <f t="shared" si="1"/>
        <v>0.22222222222222218</v>
      </c>
      <c r="P10" s="42"/>
      <c r="Q10" s="36">
        <f t="shared" si="3"/>
        <v>5.2</v>
      </c>
      <c r="R10" s="48">
        <f t="shared" si="4"/>
        <v>2.4</v>
      </c>
      <c r="S10" s="31">
        <f t="shared" si="5"/>
        <v>0.79999999999999982</v>
      </c>
      <c r="T10" s="31"/>
      <c r="U10" s="31"/>
      <c r="V10" s="32">
        <v>14</v>
      </c>
      <c r="W10" s="32" t="s">
        <v>7</v>
      </c>
    </row>
    <row r="11" spans="2:23">
      <c r="B11" s="30" t="s">
        <v>8</v>
      </c>
      <c r="C11" s="31">
        <v>3.5</v>
      </c>
      <c r="D11" s="31">
        <f t="shared" si="0"/>
        <v>1.4000000000000001</v>
      </c>
      <c r="E11" s="51">
        <v>7.67</v>
      </c>
      <c r="F11" s="38"/>
      <c r="G11" s="36"/>
      <c r="H11" s="38"/>
      <c r="I11" s="36"/>
      <c r="J11" s="38"/>
      <c r="K11" s="36">
        <v>10</v>
      </c>
      <c r="L11" s="38"/>
      <c r="M11" s="44">
        <f t="shared" si="2"/>
        <v>-3.3333333333329662E-3</v>
      </c>
      <c r="N11" s="40"/>
      <c r="O11" s="46">
        <f t="shared" si="1"/>
        <v>-3.3333333333329662E-4</v>
      </c>
      <c r="P11" s="42"/>
      <c r="Q11" s="51">
        <f t="shared" si="3"/>
        <v>6.0019999999999998</v>
      </c>
      <c r="R11" s="48">
        <f t="shared" si="4"/>
        <v>4.6019999999999994</v>
      </c>
      <c r="S11" s="31">
        <f t="shared" si="5"/>
        <v>-1.9999999999997797E-3</v>
      </c>
      <c r="T11" s="31"/>
      <c r="U11" s="31"/>
      <c r="V11" s="32">
        <v>12</v>
      </c>
      <c r="W11" s="32" t="s">
        <v>7</v>
      </c>
    </row>
    <row r="12" spans="2:23">
      <c r="B12" s="33" t="s">
        <v>10</v>
      </c>
      <c r="C12" s="34">
        <v>6.5</v>
      </c>
      <c r="D12" s="34">
        <f t="shared" si="0"/>
        <v>2.6</v>
      </c>
      <c r="E12" s="50">
        <v>5.67</v>
      </c>
      <c r="F12" s="39"/>
      <c r="G12" s="37"/>
      <c r="H12" s="39"/>
      <c r="I12" s="37"/>
      <c r="J12" s="39"/>
      <c r="K12" s="37">
        <v>0</v>
      </c>
      <c r="L12" s="39"/>
      <c r="M12" s="45">
        <f t="shared" si="2"/>
        <v>-3.3333333333329662E-3</v>
      </c>
      <c r="N12" s="41"/>
      <c r="O12" s="47"/>
      <c r="P12" s="43"/>
      <c r="Q12" s="50">
        <f t="shared" si="3"/>
        <v>6.0019999999999998</v>
      </c>
      <c r="R12" s="49">
        <f t="shared" si="4"/>
        <v>3.4019999999999997</v>
      </c>
      <c r="S12" s="34">
        <f t="shared" si="5"/>
        <v>-1.9999999999997797E-3</v>
      </c>
      <c r="T12" s="34"/>
      <c r="U12" s="34"/>
      <c r="V12" s="35">
        <v>24</v>
      </c>
      <c r="W12" s="35" t="s">
        <v>7</v>
      </c>
    </row>
    <row r="14" spans="2:23">
      <c r="C14" s="10" t="s">
        <v>22</v>
      </c>
      <c r="E14" s="57" t="s">
        <v>25</v>
      </c>
      <c r="F14" s="58"/>
      <c r="G14" s="58"/>
      <c r="H14" s="59"/>
      <c r="I14" s="72" t="s">
        <v>86</v>
      </c>
      <c r="J14" s="74"/>
      <c r="K14" s="72" t="s">
        <v>26</v>
      </c>
      <c r="L14" s="74"/>
      <c r="M14" s="72" t="s">
        <v>85</v>
      </c>
      <c r="N14" s="74"/>
      <c r="O14" s="72" t="s">
        <v>87</v>
      </c>
      <c r="P14" s="73"/>
      <c r="Q14" s="73"/>
      <c r="R14" s="74"/>
    </row>
    <row r="15" spans="2:23">
      <c r="C15" s="60">
        <f ca="1">TODAY()</f>
        <v>40578</v>
      </c>
      <c r="D15" s="61"/>
      <c r="E15" s="62" t="s">
        <v>23</v>
      </c>
      <c r="F15" s="63"/>
      <c r="G15" s="64" t="s">
        <v>24</v>
      </c>
      <c r="H15" s="63"/>
      <c r="I15" s="62" t="s">
        <v>31</v>
      </c>
      <c r="J15" s="63"/>
      <c r="K15" s="62" t="s">
        <v>27</v>
      </c>
      <c r="L15" s="63"/>
      <c r="M15" s="62" t="s">
        <v>28</v>
      </c>
      <c r="N15" s="63"/>
      <c r="O15" s="72" t="s">
        <v>30</v>
      </c>
      <c r="P15" s="74"/>
      <c r="Q15" s="72" t="s">
        <v>29</v>
      </c>
      <c r="R15" s="74"/>
    </row>
    <row r="16" spans="2:23">
      <c r="C16" s="17">
        <v>40575</v>
      </c>
      <c r="D16" s="18">
        <f t="shared" ref="D16:D17" si="6">C16</f>
        <v>40575</v>
      </c>
      <c r="E16" s="23"/>
      <c r="F16" s="24"/>
      <c r="G16" s="25"/>
      <c r="H16" s="24"/>
      <c r="I16" s="23"/>
      <c r="J16" s="24"/>
      <c r="K16" s="23"/>
      <c r="L16" s="24"/>
      <c r="M16" s="23"/>
      <c r="N16" s="24"/>
      <c r="O16" s="23"/>
      <c r="P16" s="24"/>
      <c r="Q16" s="23"/>
      <c r="R16" s="24"/>
    </row>
    <row r="17" spans="3:18">
      <c r="C17" s="52">
        <f>C16+1</f>
        <v>40576</v>
      </c>
      <c r="D17" s="26">
        <f t="shared" si="6"/>
        <v>40576</v>
      </c>
      <c r="E17" s="11"/>
      <c r="F17" s="12"/>
      <c r="G17" s="15"/>
      <c r="H17" s="12"/>
      <c r="I17" s="11"/>
      <c r="J17" s="12"/>
      <c r="K17" s="11"/>
      <c r="L17" s="12"/>
      <c r="M17" s="11"/>
      <c r="N17" s="12"/>
      <c r="O17" s="11"/>
      <c r="P17" s="12"/>
      <c r="Q17" s="11"/>
      <c r="R17" s="12"/>
    </row>
    <row r="18" spans="3:18">
      <c r="C18" s="52">
        <f t="shared" ref="C18:C50" si="7">C17+1</f>
        <v>40577</v>
      </c>
      <c r="D18" s="26">
        <f>C18</f>
        <v>40577</v>
      </c>
      <c r="E18" s="11"/>
      <c r="F18" s="12"/>
      <c r="G18" s="15"/>
      <c r="H18" s="12"/>
      <c r="I18" s="11"/>
      <c r="J18" s="12"/>
      <c r="K18" s="11"/>
      <c r="L18" s="12"/>
      <c r="M18" s="11"/>
      <c r="N18" s="12"/>
      <c r="O18" s="11"/>
      <c r="P18" s="12"/>
      <c r="Q18" s="11"/>
      <c r="R18" s="12"/>
    </row>
    <row r="19" spans="3:18">
      <c r="C19" s="52">
        <f t="shared" si="7"/>
        <v>40578</v>
      </c>
      <c r="D19" s="26">
        <f t="shared" ref="D19:D50" si="8">C19</f>
        <v>40578</v>
      </c>
      <c r="E19" s="11" t="s">
        <v>32</v>
      </c>
      <c r="F19" s="12" t="s">
        <v>33</v>
      </c>
      <c r="G19" s="15" t="s">
        <v>35</v>
      </c>
      <c r="H19" s="12"/>
      <c r="I19" s="11" t="s">
        <v>36</v>
      </c>
      <c r="J19" s="12" t="s">
        <v>33</v>
      </c>
      <c r="K19" s="11" t="s">
        <v>41</v>
      </c>
      <c r="L19" s="12" t="s">
        <v>33</v>
      </c>
      <c r="M19" s="11" t="s">
        <v>42</v>
      </c>
      <c r="N19" s="12"/>
      <c r="O19" s="11" t="s">
        <v>43</v>
      </c>
      <c r="P19" s="12" t="s">
        <v>33</v>
      </c>
      <c r="Q19" s="11" t="s">
        <v>43</v>
      </c>
      <c r="R19" s="12" t="s">
        <v>33</v>
      </c>
    </row>
    <row r="20" spans="3:18">
      <c r="C20" s="52">
        <f t="shared" si="7"/>
        <v>40579</v>
      </c>
      <c r="D20" s="26">
        <f t="shared" si="8"/>
        <v>40579</v>
      </c>
      <c r="E20" s="11" t="s">
        <v>32</v>
      </c>
      <c r="F20" s="12" t="s">
        <v>33</v>
      </c>
      <c r="G20" s="15" t="s">
        <v>35</v>
      </c>
      <c r="H20" s="12"/>
      <c r="I20" s="11" t="s">
        <v>36</v>
      </c>
      <c r="J20" s="12" t="s">
        <v>33</v>
      </c>
      <c r="K20" s="11" t="s">
        <v>41</v>
      </c>
      <c r="L20" s="12" t="s">
        <v>33</v>
      </c>
      <c r="M20" s="11" t="s">
        <v>42</v>
      </c>
      <c r="N20" s="12"/>
      <c r="O20" s="11" t="s">
        <v>32</v>
      </c>
      <c r="P20" s="12" t="s">
        <v>33</v>
      </c>
      <c r="Q20" s="11" t="s">
        <v>81</v>
      </c>
      <c r="R20" s="12" t="s">
        <v>33</v>
      </c>
    </row>
    <row r="21" spans="3:18">
      <c r="C21" s="52">
        <f t="shared" si="7"/>
        <v>40580</v>
      </c>
      <c r="D21" s="26">
        <f t="shared" si="8"/>
        <v>40580</v>
      </c>
      <c r="E21" s="11" t="s">
        <v>55</v>
      </c>
      <c r="F21" s="12" t="s">
        <v>33</v>
      </c>
      <c r="G21" s="15" t="s">
        <v>55</v>
      </c>
      <c r="H21" s="12" t="s">
        <v>33</v>
      </c>
      <c r="I21" s="11" t="s">
        <v>55</v>
      </c>
      <c r="J21" s="12" t="s">
        <v>33</v>
      </c>
      <c r="K21" s="11" t="s">
        <v>55</v>
      </c>
      <c r="L21" s="12" t="s">
        <v>33</v>
      </c>
      <c r="M21" s="11" t="s">
        <v>43</v>
      </c>
      <c r="N21" s="12" t="s">
        <v>82</v>
      </c>
      <c r="O21" s="11" t="s">
        <v>43</v>
      </c>
      <c r="P21" s="12" t="s">
        <v>82</v>
      </c>
      <c r="Q21" s="11" t="s">
        <v>43</v>
      </c>
      <c r="R21" s="12"/>
    </row>
    <row r="22" spans="3:18">
      <c r="C22" s="53">
        <f t="shared" si="7"/>
        <v>40581</v>
      </c>
      <c r="D22" s="27">
        <f t="shared" si="8"/>
        <v>40581</v>
      </c>
      <c r="E22" s="13" t="s">
        <v>43</v>
      </c>
      <c r="F22" s="14" t="s">
        <v>33</v>
      </c>
      <c r="G22" s="16" t="s">
        <v>43</v>
      </c>
      <c r="H22" s="14" t="s">
        <v>33</v>
      </c>
      <c r="I22" s="13" t="s">
        <v>53</v>
      </c>
      <c r="J22" s="14" t="s">
        <v>33</v>
      </c>
      <c r="K22" s="13" t="s">
        <v>53</v>
      </c>
      <c r="L22" s="14" t="s">
        <v>33</v>
      </c>
      <c r="M22" s="11" t="s">
        <v>43</v>
      </c>
      <c r="N22" s="14" t="s">
        <v>33</v>
      </c>
      <c r="O22" s="11" t="s">
        <v>43</v>
      </c>
      <c r="P22" s="14" t="s">
        <v>33</v>
      </c>
      <c r="Q22" s="13" t="s">
        <v>55</v>
      </c>
      <c r="R22" s="14" t="s">
        <v>33</v>
      </c>
    </row>
    <row r="23" spans="3:18">
      <c r="C23" s="54">
        <f t="shared" si="7"/>
        <v>40582</v>
      </c>
      <c r="D23" s="18">
        <f t="shared" si="8"/>
        <v>40582</v>
      </c>
      <c r="E23" s="19" t="s">
        <v>55</v>
      </c>
      <c r="F23" s="20" t="s">
        <v>33</v>
      </c>
      <c r="G23" s="21" t="s">
        <v>55</v>
      </c>
      <c r="H23" s="20" t="s">
        <v>33</v>
      </c>
      <c r="I23" s="19" t="s">
        <v>51</v>
      </c>
      <c r="J23" s="20" t="s">
        <v>33</v>
      </c>
      <c r="K23" s="19" t="s">
        <v>51</v>
      </c>
      <c r="L23" s="20" t="s">
        <v>33</v>
      </c>
      <c r="M23" s="19" t="s">
        <v>51</v>
      </c>
      <c r="N23" s="20" t="s">
        <v>33</v>
      </c>
      <c r="O23" s="19" t="s">
        <v>43</v>
      </c>
      <c r="P23" s="20" t="s">
        <v>33</v>
      </c>
      <c r="Q23" s="19" t="s">
        <v>43</v>
      </c>
      <c r="R23" s="20" t="s">
        <v>33</v>
      </c>
    </row>
    <row r="24" spans="3:18">
      <c r="C24" s="52">
        <f t="shared" si="7"/>
        <v>40583</v>
      </c>
      <c r="D24" s="26">
        <f t="shared" si="8"/>
        <v>40583</v>
      </c>
      <c r="E24" s="15" t="s">
        <v>76</v>
      </c>
      <c r="F24" s="12" t="s">
        <v>33</v>
      </c>
      <c r="G24" s="15" t="s">
        <v>76</v>
      </c>
      <c r="H24" s="12" t="s">
        <v>33</v>
      </c>
      <c r="I24" s="15" t="s">
        <v>52</v>
      </c>
      <c r="J24" s="12" t="s">
        <v>33</v>
      </c>
      <c r="K24" s="11" t="s">
        <v>54</v>
      </c>
      <c r="L24" s="12" t="s">
        <v>33</v>
      </c>
      <c r="M24" s="11" t="s">
        <v>54</v>
      </c>
      <c r="N24" s="12" t="s">
        <v>33</v>
      </c>
      <c r="O24" s="11" t="s">
        <v>54</v>
      </c>
      <c r="P24" s="12" t="s">
        <v>33</v>
      </c>
      <c r="Q24" s="11" t="s">
        <v>43</v>
      </c>
      <c r="R24" s="12" t="s">
        <v>33</v>
      </c>
    </row>
    <row r="25" spans="3:18">
      <c r="C25" s="52">
        <f t="shared" si="7"/>
        <v>40584</v>
      </c>
      <c r="D25" s="26">
        <f t="shared" si="8"/>
        <v>40584</v>
      </c>
      <c r="E25" s="11" t="s">
        <v>56</v>
      </c>
      <c r="F25" s="12" t="s">
        <v>33</v>
      </c>
      <c r="G25" s="11" t="s">
        <v>50</v>
      </c>
      <c r="H25" s="12" t="s">
        <v>33</v>
      </c>
      <c r="I25" s="11" t="s">
        <v>56</v>
      </c>
      <c r="J25" s="12" t="s">
        <v>33</v>
      </c>
      <c r="K25" s="11" t="s">
        <v>56</v>
      </c>
      <c r="L25" s="12" t="s">
        <v>33</v>
      </c>
      <c r="M25" s="11" t="s">
        <v>42</v>
      </c>
      <c r="N25" s="12" t="s">
        <v>33</v>
      </c>
      <c r="O25" s="11" t="s">
        <v>57</v>
      </c>
      <c r="P25" s="12" t="s">
        <v>33</v>
      </c>
      <c r="Q25" s="11" t="s">
        <v>40</v>
      </c>
      <c r="R25" s="12" t="s">
        <v>33</v>
      </c>
    </row>
    <row r="26" spans="3:18">
      <c r="C26" s="52">
        <f t="shared" si="7"/>
        <v>40585</v>
      </c>
      <c r="D26" s="26">
        <f t="shared" si="8"/>
        <v>40585</v>
      </c>
      <c r="E26" s="11" t="s">
        <v>58</v>
      </c>
      <c r="F26" s="12" t="s">
        <v>33</v>
      </c>
      <c r="G26" s="15" t="s">
        <v>58</v>
      </c>
      <c r="H26" s="12" t="s">
        <v>33</v>
      </c>
      <c r="I26" s="11" t="s">
        <v>59</v>
      </c>
      <c r="J26" s="12" t="s">
        <v>33</v>
      </c>
      <c r="K26" s="11" t="s">
        <v>60</v>
      </c>
      <c r="L26" s="12" t="s">
        <v>33</v>
      </c>
      <c r="M26" s="11" t="s">
        <v>42</v>
      </c>
      <c r="N26" s="12" t="s">
        <v>33</v>
      </c>
      <c r="O26" s="11" t="s">
        <v>58</v>
      </c>
      <c r="P26" s="12" t="s">
        <v>33</v>
      </c>
      <c r="Q26" s="11" t="s">
        <v>61</v>
      </c>
      <c r="R26" s="12" t="s">
        <v>33</v>
      </c>
    </row>
    <row r="27" spans="3:18">
      <c r="C27" s="52">
        <f t="shared" si="7"/>
        <v>40586</v>
      </c>
      <c r="D27" s="26">
        <f t="shared" si="8"/>
        <v>40586</v>
      </c>
      <c r="E27" s="11" t="s">
        <v>58</v>
      </c>
      <c r="F27" s="12" t="s">
        <v>83</v>
      </c>
      <c r="G27" s="15" t="s">
        <v>58</v>
      </c>
      <c r="H27" s="12" t="s">
        <v>83</v>
      </c>
      <c r="I27" s="11" t="s">
        <v>59</v>
      </c>
      <c r="J27" s="12" t="s">
        <v>83</v>
      </c>
      <c r="K27" s="11" t="s">
        <v>60</v>
      </c>
      <c r="L27" s="12" t="s">
        <v>83</v>
      </c>
      <c r="M27" s="11" t="s">
        <v>42</v>
      </c>
      <c r="N27" s="12" t="s">
        <v>33</v>
      </c>
      <c r="O27" s="11" t="s">
        <v>58</v>
      </c>
      <c r="P27" s="12" t="s">
        <v>33</v>
      </c>
      <c r="Q27" s="11" t="s">
        <v>61</v>
      </c>
      <c r="R27" s="12" t="s">
        <v>33</v>
      </c>
    </row>
    <row r="28" spans="3:18">
      <c r="C28" s="52">
        <f t="shared" si="7"/>
        <v>40587</v>
      </c>
      <c r="D28" s="26">
        <f t="shared" si="8"/>
        <v>40587</v>
      </c>
      <c r="E28" s="11" t="s">
        <v>43</v>
      </c>
      <c r="F28" s="12"/>
      <c r="G28" s="11" t="s">
        <v>43</v>
      </c>
      <c r="H28" s="12"/>
      <c r="I28" s="11" t="s">
        <v>84</v>
      </c>
      <c r="J28" s="12"/>
      <c r="K28" s="11" t="s">
        <v>62</v>
      </c>
      <c r="L28" s="12"/>
      <c r="M28" s="11" t="s">
        <v>62</v>
      </c>
      <c r="N28" s="12"/>
      <c r="O28" s="11" t="s">
        <v>84</v>
      </c>
      <c r="P28" s="12"/>
      <c r="Q28" s="11" t="s">
        <v>84</v>
      </c>
      <c r="R28" s="12"/>
    </row>
    <row r="29" spans="3:18">
      <c r="C29" s="53">
        <f t="shared" si="7"/>
        <v>40588</v>
      </c>
      <c r="D29" s="27">
        <f t="shared" si="8"/>
        <v>40588</v>
      </c>
      <c r="E29" s="13" t="s">
        <v>58</v>
      </c>
      <c r="F29" s="14"/>
      <c r="G29" s="16" t="s">
        <v>58</v>
      </c>
      <c r="H29" s="14"/>
      <c r="I29" s="13" t="s">
        <v>53</v>
      </c>
      <c r="J29" s="14"/>
      <c r="K29" s="13" t="s">
        <v>53</v>
      </c>
      <c r="L29" s="14"/>
      <c r="M29" s="11" t="s">
        <v>84</v>
      </c>
      <c r="N29" s="14"/>
      <c r="O29" s="11" t="s">
        <v>84</v>
      </c>
      <c r="P29" s="14"/>
      <c r="Q29" s="13" t="s">
        <v>43</v>
      </c>
      <c r="R29" s="14"/>
    </row>
    <row r="30" spans="3:18">
      <c r="C30" s="54">
        <f t="shared" si="7"/>
        <v>40589</v>
      </c>
      <c r="D30" s="18">
        <f t="shared" si="8"/>
        <v>40589</v>
      </c>
      <c r="E30" s="19" t="s">
        <v>58</v>
      </c>
      <c r="F30" s="20"/>
      <c r="G30" s="21" t="s">
        <v>58</v>
      </c>
      <c r="H30" s="20"/>
      <c r="I30" s="19" t="s">
        <v>63</v>
      </c>
      <c r="J30" s="20"/>
      <c r="K30" s="19" t="s">
        <v>63</v>
      </c>
      <c r="L30" s="20"/>
      <c r="M30" s="19" t="s">
        <v>42</v>
      </c>
      <c r="N30" s="20"/>
      <c r="O30" s="19" t="s">
        <v>64</v>
      </c>
      <c r="P30" s="20"/>
      <c r="Q30" s="19" t="s">
        <v>43</v>
      </c>
      <c r="R30" s="20"/>
    </row>
    <row r="31" spans="3:18">
      <c r="C31" s="52">
        <f t="shared" si="7"/>
        <v>40590</v>
      </c>
      <c r="D31" s="26">
        <f t="shared" si="8"/>
        <v>40590</v>
      </c>
      <c r="E31" s="11" t="s">
        <v>58</v>
      </c>
      <c r="F31" s="12"/>
      <c r="G31" s="15" t="s">
        <v>58</v>
      </c>
      <c r="H31" s="12"/>
      <c r="I31" s="11" t="s">
        <v>63</v>
      </c>
      <c r="J31" s="12"/>
      <c r="K31" s="11" t="s">
        <v>63</v>
      </c>
      <c r="L31" s="12"/>
      <c r="M31" s="11" t="s">
        <v>42</v>
      </c>
      <c r="N31" s="12"/>
      <c r="O31" s="11" t="s">
        <v>64</v>
      </c>
      <c r="P31" s="12"/>
      <c r="Q31" s="11" t="s">
        <v>43</v>
      </c>
      <c r="R31" s="12"/>
    </row>
    <row r="32" spans="3:18">
      <c r="C32" s="52">
        <f t="shared" si="7"/>
        <v>40591</v>
      </c>
      <c r="D32" s="26">
        <f t="shared" si="8"/>
        <v>40591</v>
      </c>
      <c r="E32" s="11" t="s">
        <v>58</v>
      </c>
      <c r="F32" s="12"/>
      <c r="G32" s="15" t="s">
        <v>58</v>
      </c>
      <c r="H32" s="12"/>
      <c r="I32" s="11" t="s">
        <v>63</v>
      </c>
      <c r="J32" s="12"/>
      <c r="K32" s="11" t="s">
        <v>63</v>
      </c>
      <c r="L32" s="12"/>
      <c r="M32" s="11" t="s">
        <v>42</v>
      </c>
      <c r="N32" s="12"/>
      <c r="O32" s="11" t="s">
        <v>64</v>
      </c>
      <c r="P32" s="12"/>
      <c r="Q32" s="11" t="s">
        <v>43</v>
      </c>
      <c r="R32" s="12"/>
    </row>
    <row r="33" spans="3:18">
      <c r="C33" s="52">
        <f t="shared" si="7"/>
        <v>40592</v>
      </c>
      <c r="D33" s="26">
        <f t="shared" si="8"/>
        <v>40592</v>
      </c>
      <c r="E33" s="11" t="s">
        <v>42</v>
      </c>
      <c r="F33" s="12"/>
      <c r="G33" s="11" t="s">
        <v>42</v>
      </c>
      <c r="H33" s="12"/>
      <c r="I33" s="11" t="s">
        <v>42</v>
      </c>
      <c r="J33" s="12"/>
      <c r="K33" s="11" t="s">
        <v>60</v>
      </c>
      <c r="L33" s="12"/>
      <c r="M33" s="11" t="s">
        <v>65</v>
      </c>
      <c r="N33" s="12"/>
      <c r="O33" s="11" t="s">
        <v>37</v>
      </c>
      <c r="P33" s="12"/>
      <c r="Q33" s="11" t="s">
        <v>43</v>
      </c>
      <c r="R33" s="12"/>
    </row>
    <row r="34" spans="3:18">
      <c r="C34" s="52">
        <f t="shared" si="7"/>
        <v>40593</v>
      </c>
      <c r="D34" s="26">
        <f t="shared" si="8"/>
        <v>40593</v>
      </c>
      <c r="E34" s="11" t="s">
        <v>42</v>
      </c>
      <c r="F34" s="12"/>
      <c r="G34" s="15" t="s">
        <v>42</v>
      </c>
      <c r="H34" s="12"/>
      <c r="I34" s="11" t="s">
        <v>42</v>
      </c>
      <c r="J34" s="12"/>
      <c r="K34" s="11" t="s">
        <v>63</v>
      </c>
      <c r="L34" s="12"/>
      <c r="M34" s="11" t="s">
        <v>68</v>
      </c>
      <c r="N34" s="12"/>
      <c r="O34" s="11" t="s">
        <v>38</v>
      </c>
      <c r="P34" s="12"/>
      <c r="Q34" s="11" t="s">
        <v>43</v>
      </c>
      <c r="R34" s="12"/>
    </row>
    <row r="35" spans="3:18">
      <c r="C35" s="52">
        <f t="shared" si="7"/>
        <v>40594</v>
      </c>
      <c r="D35" s="26">
        <f t="shared" si="8"/>
        <v>40594</v>
      </c>
      <c r="E35" s="11" t="s">
        <v>67</v>
      </c>
      <c r="F35" s="12" t="s">
        <v>67</v>
      </c>
      <c r="G35" s="15" t="s">
        <v>67</v>
      </c>
      <c r="H35" s="12" t="s">
        <v>67</v>
      </c>
      <c r="I35" s="11" t="s">
        <v>67</v>
      </c>
      <c r="J35" s="12" t="s">
        <v>67</v>
      </c>
      <c r="K35" s="11" t="s">
        <v>67</v>
      </c>
      <c r="L35" s="12"/>
      <c r="M35" s="11" t="s">
        <v>39</v>
      </c>
      <c r="N35" s="12"/>
      <c r="O35" s="11" t="s">
        <v>69</v>
      </c>
      <c r="P35" s="12"/>
      <c r="Q35" s="11" t="s">
        <v>43</v>
      </c>
      <c r="R35" s="12"/>
    </row>
    <row r="36" spans="3:18">
      <c r="C36" s="53">
        <f t="shared" si="7"/>
        <v>40595</v>
      </c>
      <c r="D36" s="27">
        <f t="shared" si="8"/>
        <v>40595</v>
      </c>
      <c r="E36" s="13" t="s">
        <v>66</v>
      </c>
      <c r="F36" s="14" t="s">
        <v>66</v>
      </c>
      <c r="G36" s="16" t="s">
        <v>66</v>
      </c>
      <c r="H36" s="14" t="s">
        <v>66</v>
      </c>
      <c r="I36" s="13" t="s">
        <v>53</v>
      </c>
      <c r="J36" s="14"/>
      <c r="K36" s="13" t="s">
        <v>53</v>
      </c>
      <c r="L36" s="14"/>
      <c r="M36" s="13" t="s">
        <v>43</v>
      </c>
      <c r="N36" s="14"/>
      <c r="O36" s="13" t="s">
        <v>43</v>
      </c>
      <c r="P36" s="14"/>
      <c r="Q36" s="13" t="s">
        <v>43</v>
      </c>
      <c r="R36" s="14"/>
    </row>
    <row r="37" spans="3:18">
      <c r="C37" s="54">
        <f t="shared" si="7"/>
        <v>40596</v>
      </c>
      <c r="D37" s="18">
        <f t="shared" si="8"/>
        <v>40596</v>
      </c>
      <c r="E37" s="19" t="s">
        <v>66</v>
      </c>
      <c r="F37" s="20" t="s">
        <v>66</v>
      </c>
      <c r="G37" s="21" t="s">
        <v>66</v>
      </c>
      <c r="H37" s="20" t="s">
        <v>66</v>
      </c>
      <c r="I37" s="19" t="s">
        <v>66</v>
      </c>
      <c r="J37" s="20" t="s">
        <v>66</v>
      </c>
      <c r="K37" s="19" t="s">
        <v>66</v>
      </c>
      <c r="L37" s="20" t="s">
        <v>66</v>
      </c>
      <c r="M37" s="19" t="s">
        <v>66</v>
      </c>
      <c r="N37" s="20"/>
      <c r="O37" s="19" t="s">
        <v>43</v>
      </c>
      <c r="P37" s="20"/>
      <c r="Q37" s="19" t="s">
        <v>43</v>
      </c>
      <c r="R37" s="20"/>
    </row>
    <row r="38" spans="3:18">
      <c r="C38" s="52">
        <f t="shared" si="7"/>
        <v>40597</v>
      </c>
      <c r="D38" s="26">
        <f t="shared" si="8"/>
        <v>40597</v>
      </c>
      <c r="E38" s="11" t="s">
        <v>66</v>
      </c>
      <c r="F38" s="12" t="s">
        <v>66</v>
      </c>
      <c r="G38" s="15" t="s">
        <v>66</v>
      </c>
      <c r="H38" s="12"/>
      <c r="I38" s="11" t="s">
        <v>70</v>
      </c>
      <c r="J38" s="12"/>
      <c r="K38" s="11" t="s">
        <v>70</v>
      </c>
      <c r="L38" s="12"/>
      <c r="M38" s="11" t="s">
        <v>72</v>
      </c>
      <c r="N38" s="12"/>
      <c r="O38" s="11" t="s">
        <v>66</v>
      </c>
      <c r="P38" s="12"/>
      <c r="Q38" s="11" t="s">
        <v>43</v>
      </c>
      <c r="R38" s="12"/>
    </row>
    <row r="39" spans="3:18">
      <c r="C39" s="52">
        <f t="shared" si="7"/>
        <v>40598</v>
      </c>
      <c r="D39" s="26">
        <f t="shared" si="8"/>
        <v>40598</v>
      </c>
      <c r="E39" s="11" t="s">
        <v>42</v>
      </c>
      <c r="F39" s="12"/>
      <c r="G39" s="15" t="s">
        <v>42</v>
      </c>
      <c r="H39" s="12"/>
      <c r="I39" s="11" t="s">
        <v>42</v>
      </c>
      <c r="J39" s="12"/>
      <c r="K39" s="11" t="s">
        <v>70</v>
      </c>
      <c r="L39" s="12"/>
      <c r="M39" s="11" t="s">
        <v>71</v>
      </c>
      <c r="N39" s="12"/>
      <c r="O39" s="11" t="s">
        <v>44</v>
      </c>
      <c r="P39" s="12"/>
      <c r="Q39" s="11" t="s">
        <v>73</v>
      </c>
      <c r="R39" s="12"/>
    </row>
    <row r="40" spans="3:18">
      <c r="C40" s="52">
        <f t="shared" si="7"/>
        <v>40599</v>
      </c>
      <c r="D40" s="26">
        <f t="shared" si="8"/>
        <v>40599</v>
      </c>
      <c r="E40" s="11" t="s">
        <v>74</v>
      </c>
      <c r="F40" s="12"/>
      <c r="G40" s="15" t="s">
        <v>74</v>
      </c>
      <c r="H40" s="12"/>
      <c r="I40" s="11" t="s">
        <v>75</v>
      </c>
      <c r="J40" s="12"/>
      <c r="K40" s="11" t="s">
        <v>75</v>
      </c>
      <c r="L40" s="12"/>
      <c r="M40" s="11" t="s">
        <v>42</v>
      </c>
      <c r="N40" s="12"/>
      <c r="O40" s="11" t="s">
        <v>43</v>
      </c>
      <c r="P40" s="12"/>
      <c r="Q40" s="11" t="s">
        <v>43</v>
      </c>
      <c r="R40" s="12"/>
    </row>
    <row r="41" spans="3:18">
      <c r="C41" s="52">
        <f t="shared" si="7"/>
        <v>40600</v>
      </c>
      <c r="D41" s="26">
        <f t="shared" si="8"/>
        <v>40600</v>
      </c>
      <c r="E41" s="11" t="s">
        <v>75</v>
      </c>
      <c r="F41" s="12"/>
      <c r="G41" s="15" t="s">
        <v>75</v>
      </c>
      <c r="H41" s="12" t="s">
        <v>75</v>
      </c>
      <c r="I41" s="11" t="s">
        <v>75</v>
      </c>
      <c r="J41" s="12" t="s">
        <v>75</v>
      </c>
      <c r="K41" s="11" t="s">
        <v>75</v>
      </c>
      <c r="L41" s="12"/>
      <c r="M41" s="11" t="s">
        <v>42</v>
      </c>
      <c r="N41" s="12"/>
      <c r="O41" s="11" t="s">
        <v>75</v>
      </c>
      <c r="P41" s="12" t="s">
        <v>75</v>
      </c>
      <c r="Q41" s="11" t="s">
        <v>43</v>
      </c>
      <c r="R41" s="12"/>
    </row>
    <row r="42" spans="3:18">
      <c r="C42" s="52">
        <f t="shared" si="7"/>
        <v>40601</v>
      </c>
      <c r="D42" s="26">
        <f t="shared" si="8"/>
        <v>40601</v>
      </c>
      <c r="E42" s="11" t="s">
        <v>75</v>
      </c>
      <c r="F42" s="12"/>
      <c r="G42" s="15" t="s">
        <v>75</v>
      </c>
      <c r="H42" s="12" t="s">
        <v>75</v>
      </c>
      <c r="I42" s="11" t="s">
        <v>75</v>
      </c>
      <c r="J42" s="12" t="s">
        <v>75</v>
      </c>
      <c r="K42" s="11" t="s">
        <v>75</v>
      </c>
      <c r="L42" s="12"/>
      <c r="M42" s="11" t="s">
        <v>75</v>
      </c>
      <c r="N42" s="12"/>
      <c r="O42" s="11" t="s">
        <v>43</v>
      </c>
      <c r="P42" s="12"/>
      <c r="Q42" s="11" t="s">
        <v>43</v>
      </c>
      <c r="R42" s="12"/>
    </row>
    <row r="43" spans="3:18">
      <c r="C43" s="53">
        <f t="shared" si="7"/>
        <v>40602</v>
      </c>
      <c r="D43" s="27">
        <f t="shared" si="8"/>
        <v>40602</v>
      </c>
      <c r="E43" s="13" t="s">
        <v>77</v>
      </c>
      <c r="F43" s="14"/>
      <c r="G43" s="16" t="s">
        <v>43</v>
      </c>
      <c r="H43" s="14"/>
      <c r="I43" s="13" t="s">
        <v>43</v>
      </c>
      <c r="J43" s="14"/>
      <c r="K43" s="13" t="s">
        <v>43</v>
      </c>
      <c r="L43" s="14"/>
      <c r="M43" s="13" t="s">
        <v>43</v>
      </c>
      <c r="N43" s="14"/>
      <c r="O43" s="13" t="s">
        <v>43</v>
      </c>
      <c r="P43" s="14"/>
      <c r="Q43" s="13" t="s">
        <v>43</v>
      </c>
      <c r="R43" s="14"/>
    </row>
    <row r="44" spans="3:18">
      <c r="C44" s="54">
        <f t="shared" si="7"/>
        <v>40603</v>
      </c>
      <c r="D44" s="18">
        <f t="shared" si="8"/>
        <v>40603</v>
      </c>
      <c r="E44" s="19" t="s">
        <v>42</v>
      </c>
      <c r="F44" s="20"/>
      <c r="G44" s="21" t="s">
        <v>42</v>
      </c>
      <c r="H44" s="20"/>
      <c r="I44" s="19" t="s">
        <v>42</v>
      </c>
      <c r="J44" s="20"/>
      <c r="K44" s="19" t="s">
        <v>78</v>
      </c>
      <c r="L44" s="20"/>
      <c r="M44" s="19" t="s">
        <v>78</v>
      </c>
      <c r="N44" s="20"/>
      <c r="O44" s="19" t="s">
        <v>45</v>
      </c>
      <c r="P44" s="20"/>
      <c r="Q44" s="19" t="s">
        <v>43</v>
      </c>
      <c r="R44" s="20"/>
    </row>
    <row r="45" spans="3:18">
      <c r="C45" s="52">
        <f t="shared" si="7"/>
        <v>40604</v>
      </c>
      <c r="D45" s="26">
        <f t="shared" si="8"/>
        <v>40604</v>
      </c>
      <c r="E45" s="11" t="s">
        <v>75</v>
      </c>
      <c r="F45" s="12"/>
      <c r="G45" s="15" t="s">
        <v>75</v>
      </c>
      <c r="H45" s="12" t="s">
        <v>75</v>
      </c>
      <c r="I45" s="11" t="s">
        <v>75</v>
      </c>
      <c r="J45" s="12" t="s">
        <v>75</v>
      </c>
      <c r="K45" s="11" t="s">
        <v>75</v>
      </c>
      <c r="L45" s="12"/>
      <c r="M45" s="11" t="s">
        <v>42</v>
      </c>
      <c r="N45" s="12"/>
      <c r="O45" s="11" t="s">
        <v>75</v>
      </c>
      <c r="P45" s="12" t="s">
        <v>75</v>
      </c>
      <c r="Q45" s="11" t="s">
        <v>43</v>
      </c>
      <c r="R45" s="12"/>
    </row>
    <row r="46" spans="3:18">
      <c r="C46" s="52">
        <f t="shared" si="7"/>
        <v>40605</v>
      </c>
      <c r="D46" s="26">
        <f t="shared" si="8"/>
        <v>40605</v>
      </c>
      <c r="E46" s="11" t="s">
        <v>75</v>
      </c>
      <c r="F46" s="12"/>
      <c r="G46" s="15" t="s">
        <v>75</v>
      </c>
      <c r="H46" s="12" t="s">
        <v>75</v>
      </c>
      <c r="I46" s="11" t="s">
        <v>75</v>
      </c>
      <c r="J46" s="12" t="s">
        <v>75</v>
      </c>
      <c r="K46" s="11" t="s">
        <v>75</v>
      </c>
      <c r="L46" s="12"/>
      <c r="M46" s="11" t="s">
        <v>42</v>
      </c>
      <c r="N46" s="12"/>
      <c r="O46" s="11" t="s">
        <v>75</v>
      </c>
      <c r="P46" s="12" t="s">
        <v>75</v>
      </c>
      <c r="Q46" s="11" t="s">
        <v>43</v>
      </c>
      <c r="R46" s="12"/>
    </row>
    <row r="47" spans="3:18">
      <c r="C47" s="52">
        <f t="shared" si="7"/>
        <v>40606</v>
      </c>
      <c r="D47" s="26">
        <f t="shared" si="8"/>
        <v>40606</v>
      </c>
      <c r="E47" s="11" t="s">
        <v>42</v>
      </c>
      <c r="F47" s="12"/>
      <c r="G47" s="15" t="s">
        <v>42</v>
      </c>
      <c r="H47" s="12"/>
      <c r="I47" s="11" t="s">
        <v>42</v>
      </c>
      <c r="J47" s="12"/>
      <c r="K47" s="11" t="s">
        <v>79</v>
      </c>
      <c r="L47" s="12"/>
      <c r="M47" s="11" t="s">
        <v>79</v>
      </c>
      <c r="N47" s="12"/>
      <c r="O47" s="11" t="s">
        <v>46</v>
      </c>
      <c r="P47" s="12"/>
      <c r="Q47" s="11" t="s">
        <v>80</v>
      </c>
      <c r="R47" s="12"/>
    </row>
    <row r="48" spans="3:18">
      <c r="C48" s="52">
        <f t="shared" si="7"/>
        <v>40607</v>
      </c>
      <c r="D48" s="26">
        <f t="shared" si="8"/>
        <v>40607</v>
      </c>
      <c r="E48" s="11"/>
      <c r="F48" s="12"/>
      <c r="G48" s="15"/>
      <c r="H48" s="12"/>
      <c r="I48" s="11"/>
      <c r="J48" s="12"/>
      <c r="K48" s="11"/>
      <c r="L48" s="12"/>
      <c r="M48" s="11"/>
      <c r="N48" s="12"/>
      <c r="O48" s="11"/>
      <c r="P48" s="12"/>
      <c r="Q48" s="11"/>
      <c r="R48" s="12"/>
    </row>
    <row r="49" spans="3:18">
      <c r="C49" s="52">
        <f t="shared" si="7"/>
        <v>40608</v>
      </c>
      <c r="D49" s="26">
        <f t="shared" si="8"/>
        <v>40608</v>
      </c>
      <c r="E49" s="11"/>
      <c r="F49" s="12"/>
      <c r="G49" s="15"/>
      <c r="H49" s="12"/>
      <c r="I49" s="11"/>
      <c r="J49" s="12"/>
      <c r="K49" s="11"/>
      <c r="L49" s="12"/>
      <c r="M49" s="11"/>
      <c r="N49" s="12"/>
      <c r="O49" s="11"/>
      <c r="P49" s="12"/>
      <c r="Q49" s="11"/>
      <c r="R49" s="12"/>
    </row>
    <row r="50" spans="3:18">
      <c r="C50" s="53">
        <f t="shared" si="7"/>
        <v>40609</v>
      </c>
      <c r="D50" s="27">
        <f t="shared" si="8"/>
        <v>40609</v>
      </c>
      <c r="E50" s="13"/>
      <c r="F50" s="14"/>
      <c r="G50" s="16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</row>
    <row r="51" spans="3:18">
      <c r="C51" s="22" t="s">
        <v>34</v>
      </c>
      <c r="D51" s="22" t="s">
        <v>34</v>
      </c>
      <c r="E51" s="22" t="s">
        <v>34</v>
      </c>
      <c r="F51" s="22" t="s">
        <v>34</v>
      </c>
      <c r="G51" s="22" t="s">
        <v>34</v>
      </c>
      <c r="H51" s="22" t="s">
        <v>34</v>
      </c>
      <c r="I51" s="22" t="s">
        <v>34</v>
      </c>
      <c r="J51" s="22" t="s">
        <v>34</v>
      </c>
      <c r="K51" s="22" t="s">
        <v>34</v>
      </c>
      <c r="L51" s="22" t="s">
        <v>34</v>
      </c>
      <c r="M51" s="22" t="s">
        <v>34</v>
      </c>
      <c r="N51" s="22" t="s">
        <v>34</v>
      </c>
      <c r="O51" s="22" t="s">
        <v>34</v>
      </c>
      <c r="P51" s="22" t="s">
        <v>34</v>
      </c>
      <c r="Q51" s="22" t="s">
        <v>34</v>
      </c>
    </row>
  </sheetData>
  <sortState ref="B15:U22">
    <sortCondition descending="1" ref="O15:O22"/>
  </sortState>
  <mergeCells count="22">
    <mergeCell ref="Q4:R4"/>
    <mergeCell ref="O14:R14"/>
    <mergeCell ref="I15:J15"/>
    <mergeCell ref="K15:L15"/>
    <mergeCell ref="M15:N15"/>
    <mergeCell ref="O15:P15"/>
    <mergeCell ref="Q15:R15"/>
    <mergeCell ref="I14:J14"/>
    <mergeCell ref="K14:L14"/>
    <mergeCell ref="M14:N14"/>
    <mergeCell ref="O4:P4"/>
    <mergeCell ref="I4:J4"/>
    <mergeCell ref="K4:L4"/>
    <mergeCell ref="M4:N4"/>
    <mergeCell ref="E4:F4"/>
    <mergeCell ref="E3:N3"/>
    <mergeCell ref="C3:D3"/>
    <mergeCell ref="E14:H14"/>
    <mergeCell ref="C15:D15"/>
    <mergeCell ref="E15:F15"/>
    <mergeCell ref="G15:H15"/>
    <mergeCell ref="G4:H4"/>
  </mergeCells>
  <conditionalFormatting sqref="C16:R16 C23:R50">
    <cfRule type="expression" dxfId="10" priority="39">
      <formula>$C16&lt;$C$15</formula>
    </cfRule>
  </conditionalFormatting>
  <conditionalFormatting sqref="C17:R17">
    <cfRule type="expression" dxfId="9" priority="38">
      <formula>$C17&lt;$C$15</formula>
    </cfRule>
  </conditionalFormatting>
  <conditionalFormatting sqref="C18:R18">
    <cfRule type="expression" dxfId="8" priority="37">
      <formula>$C18&lt;$C$15</formula>
    </cfRule>
  </conditionalFormatting>
  <conditionalFormatting sqref="C19:R19">
    <cfRule type="expression" dxfId="7" priority="36">
      <formula>$C19&lt;$C$15</formula>
    </cfRule>
  </conditionalFormatting>
  <conditionalFormatting sqref="C20:R20">
    <cfRule type="expression" dxfId="6" priority="35">
      <formula>$C20&lt;$C$15</formula>
    </cfRule>
  </conditionalFormatting>
  <conditionalFormatting sqref="C21:R21">
    <cfRule type="expression" dxfId="5" priority="34">
      <formula>$C21&lt;$C$15</formula>
    </cfRule>
  </conditionalFormatting>
  <conditionalFormatting sqref="C22:R22">
    <cfRule type="expression" dxfId="4" priority="33">
      <formula>$C22&lt;$C$15</formula>
    </cfRule>
  </conditionalFormatting>
  <conditionalFormatting sqref="G25">
    <cfRule type="expression" dxfId="3" priority="4">
      <formula>$C25&lt;$C$15</formula>
    </cfRule>
  </conditionalFormatting>
  <conditionalFormatting sqref="M22">
    <cfRule type="expression" dxfId="2" priority="3">
      <formula>$C22&lt;$C$15</formula>
    </cfRule>
  </conditionalFormatting>
  <conditionalFormatting sqref="O22">
    <cfRule type="expression" dxfId="1" priority="2">
      <formula>$C22&lt;$C$15</formula>
    </cfRule>
  </conditionalFormatting>
  <conditionalFormatting sqref="G20">
    <cfRule type="expression" dxfId="0" priority="1">
      <formula>$C20&lt;$C$15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  <controls>
    <control shapeId="2049" r:id="rId3" name="Control 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Programação de estudo</vt:lpstr>
      <vt:lpstr>Exerciocios_Caderno___FETRANSP</vt:lpstr>
      <vt:lpstr>Friday</vt:lpstr>
      <vt:lpstr>Monday</vt:lpstr>
      <vt:lpstr>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rafael.silveira</dc:creator>
  <cp:lastModifiedBy>user</cp:lastModifiedBy>
  <dcterms:created xsi:type="dcterms:W3CDTF">2010-10-25T15:58:12Z</dcterms:created>
  <dcterms:modified xsi:type="dcterms:W3CDTF">2011-02-04T02:07:46Z</dcterms:modified>
</cp:coreProperties>
</file>